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430" windowWidth="19390" windowHeight="10830"/>
  </bookViews>
  <sheets>
    <sheet name="Форма 6" sheetId="1" r:id="rId1"/>
  </sheets>
  <calcPr calcId="145621"/>
</workbook>
</file>

<file path=xl/calcChain.xml><?xml version="1.0" encoding="utf-8"?>
<calcChain xmlns="http://schemas.openxmlformats.org/spreadsheetml/2006/main">
  <c r="D68" i="1" l="1"/>
  <c r="D73" i="1"/>
  <c r="D74" i="1"/>
  <c r="D67" i="1"/>
  <c r="D66" i="1" l="1"/>
  <c r="D29" i="1"/>
  <c r="D19" i="1" s="1"/>
  <c r="D51" i="1"/>
  <c r="D47" i="1"/>
  <c r="D37" i="1"/>
  <c r="D22" i="1"/>
  <c r="D30" i="1" l="1"/>
  <c r="D53" i="1" s="1"/>
  <c r="D26" i="1"/>
  <c r="D59" i="1" l="1"/>
</calcChain>
</file>

<file path=xl/sharedStrings.xml><?xml version="1.0" encoding="utf-8"?>
<sst xmlns="http://schemas.openxmlformats.org/spreadsheetml/2006/main" count="198" uniqueCount="143">
  <si>
    <r>
      <rPr>
        <b/>
        <sz val="10"/>
        <rFont val="Times New Roman"/>
        <family val="1"/>
        <charset val="204"/>
      </rPr>
      <t>Приложение № 2</t>
    </r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</si>
  <si>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</si>
  <si>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b/>
        <sz val="10"/>
        <rFont val="Times New Roman"/>
        <family val="1"/>
        <charset val="204"/>
      </rPr>
      <t>Форма 6</t>
    </r>
  </si>
  <si>
    <r>
      <rPr>
        <b/>
        <sz val="14"/>
        <rFont val="Times New Roman"/>
        <family val="1"/>
        <charset val="204"/>
      </rPr>
      <t>в сфере оказания услуг по транспортировке газа по газораспределительным</t>
    </r>
  </si>
  <si>
    <r>
      <rPr>
        <b/>
        <sz val="14"/>
        <rFont val="Times New Roman"/>
        <family val="1"/>
        <charset val="204"/>
      </rPr>
      <t>сетям на территории_</t>
    </r>
  </si>
  <si>
    <r>
      <rPr>
        <sz val="8"/>
        <rFont val="Times New Roman"/>
        <family val="1"/>
        <charset val="204"/>
      </rPr>
      <t>(наименование субъекта Российской Федерации)</t>
    </r>
  </si>
  <si>
    <r>
      <rPr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</si>
  <si>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</si>
  <si>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Единицы измерения</t>
    </r>
  </si>
  <si>
    <r>
      <rPr>
        <sz val="9"/>
        <rFont val="Times New Roman"/>
        <family val="1"/>
        <charset val="204"/>
      </rPr>
      <t>Всего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</si>
  <si>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</si>
  <si>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тыс. руб.</t>
    </r>
  </si>
  <si>
    <r>
      <rPr>
        <sz val="9"/>
        <rFont val="Times New Roman"/>
        <family val="1"/>
        <charset val="204"/>
      </rPr>
      <t>тыс. руб</t>
    </r>
  </si>
  <si>
    <r>
      <rPr>
        <sz val="9"/>
        <rFont val="Times New Roman"/>
        <family val="1"/>
        <charset val="204"/>
      </rPr>
      <t>1.3.1</t>
    </r>
  </si>
  <si>
    <r>
      <rPr>
        <sz val="9"/>
        <rFont val="Times New Roman"/>
        <family val="1"/>
        <charset val="204"/>
      </rPr>
      <t>сырье и материалы</t>
    </r>
  </si>
  <si>
    <r>
      <rPr>
        <sz val="9"/>
        <rFont val="Times New Roman"/>
        <family val="1"/>
        <charset val="204"/>
      </rPr>
      <t>1.3.2</t>
    </r>
  </si>
  <si>
    <r>
      <rPr>
        <sz val="9"/>
        <rFont val="Times New Roman"/>
        <family val="1"/>
        <charset val="204"/>
      </rPr>
      <t>газ на собственные и технологические нужды</t>
    </r>
  </si>
  <si>
    <r>
      <rPr>
        <sz val="9"/>
        <rFont val="Times New Roman"/>
        <family val="1"/>
        <charset val="204"/>
      </rPr>
      <t>1.3.3</t>
    </r>
  </si>
  <si>
    <r>
      <rPr>
        <sz val="9"/>
        <rFont val="Times New Roman"/>
        <family val="1"/>
        <charset val="204"/>
      </rPr>
      <t>технологические и эксплуатационные потери</t>
    </r>
  </si>
  <si>
    <r>
      <rPr>
        <sz val="9"/>
        <rFont val="Times New Roman"/>
        <family val="1"/>
        <charset val="204"/>
      </rPr>
      <t>1.3.4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</si>
  <si>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</si>
  <si>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1.5.1</t>
    </r>
  </si>
  <si>
    <r>
      <rPr>
        <sz val="9"/>
        <rFont val="Times New Roman"/>
        <family val="1"/>
        <charset val="204"/>
      </rPr>
      <t>Арендная плата (лизинг), в том числе.:</t>
    </r>
  </si>
  <si>
    <r>
      <rPr>
        <sz val="9"/>
        <rFont val="Times New Roman"/>
        <family val="1"/>
        <charset val="204"/>
      </rPr>
      <t>1.5.1.1</t>
    </r>
  </si>
  <si>
    <r>
      <rPr>
        <sz val="9"/>
        <rFont val="Times New Roman"/>
        <family val="1"/>
        <charset val="204"/>
      </rPr>
      <t>аренда (лизинг) здания, транспорта</t>
    </r>
  </si>
  <si>
    <r>
      <rPr>
        <sz val="9"/>
        <rFont val="Times New Roman"/>
        <family val="1"/>
        <charset val="204"/>
      </rPr>
      <t>1.5.1.2</t>
    </r>
  </si>
  <si>
    <r>
      <rPr>
        <sz val="9"/>
        <rFont val="Times New Roman"/>
        <family val="1"/>
        <charset val="204"/>
      </rPr>
      <t>аренда газопроводов у юридических и физических лиц</t>
    </r>
  </si>
  <si>
    <r>
      <rPr>
        <sz val="9"/>
        <rFont val="Times New Roman"/>
        <family val="1"/>
        <charset val="204"/>
      </rPr>
      <t>1.5.1.3</t>
    </r>
  </si>
  <si>
    <r>
      <rPr>
        <sz val="9"/>
        <rFont val="Times New Roman"/>
        <family val="1"/>
        <charset val="204"/>
      </rPr>
      <t>аренда (концессия) газопроводов находящихся в государственной и муниципальной собственности</t>
    </r>
  </si>
  <si>
    <r>
      <rPr>
        <sz val="9"/>
        <rFont val="Times New Roman"/>
        <family val="1"/>
        <charset val="204"/>
      </rPr>
      <t>1.5.1.4</t>
    </r>
  </si>
  <si>
    <r>
      <rPr>
        <sz val="9"/>
        <rFont val="Times New Roman"/>
        <family val="1"/>
        <charset val="204"/>
      </rPr>
      <t>аренда земельного участка</t>
    </r>
  </si>
  <si>
    <r>
      <rPr>
        <sz val="9"/>
        <rFont val="Times New Roman"/>
        <family val="1"/>
        <charset val="204"/>
      </rPr>
      <t>1.5.2</t>
    </r>
  </si>
  <si>
    <r>
      <rPr>
        <sz val="9"/>
        <rFont val="Times New Roman"/>
        <family val="1"/>
        <charset val="204"/>
      </rPr>
      <t>Страховые платежи, в том числе:</t>
    </r>
  </si>
  <si>
    <r>
      <rPr>
        <sz val="9"/>
        <rFont val="Times New Roman"/>
        <family val="1"/>
        <charset val="204"/>
      </rPr>
      <t>1.5.2.1</t>
    </r>
  </si>
  <si>
    <r>
      <rPr>
        <sz val="9"/>
        <rFont val="Times New Roman"/>
        <family val="1"/>
        <charset val="204"/>
      </rPr>
      <t>страхование опасных производственных объектов (ответственность перед третьими лицами)</t>
    </r>
  </si>
  <si>
    <r>
      <rPr>
        <sz val="9"/>
        <rFont val="Times New Roman"/>
        <family val="1"/>
        <charset val="204"/>
      </rPr>
      <t>1.5.2.2</t>
    </r>
  </si>
  <si>
    <r>
      <rPr>
        <sz val="9"/>
        <rFont val="Times New Roman"/>
        <family val="1"/>
        <charset val="204"/>
      </rPr>
      <t>страхование машин и оборудования</t>
    </r>
  </si>
  <si>
    <r>
      <rPr>
        <sz val="9"/>
        <rFont val="Times New Roman"/>
        <family val="1"/>
        <charset val="204"/>
      </rPr>
      <t>1.5.3</t>
    </r>
  </si>
  <si>
    <r>
      <rPr>
        <sz val="9"/>
        <rFont val="Times New Roman"/>
        <family val="1"/>
        <charset val="204"/>
      </rPr>
      <t>Налоги, в том числе:</t>
    </r>
  </si>
  <si>
    <r>
      <rPr>
        <sz val="9"/>
        <rFont val="Times New Roman"/>
        <family val="1"/>
        <charset val="204"/>
      </rPr>
      <t>1.5.3.1</t>
    </r>
  </si>
  <si>
    <r>
      <rPr>
        <sz val="9"/>
        <rFont val="Times New Roman"/>
        <family val="1"/>
        <charset val="204"/>
      </rPr>
      <t>1.5.3.2</t>
    </r>
  </si>
  <si>
    <r>
      <rPr>
        <sz val="9"/>
        <rFont val="Times New Roman"/>
        <family val="1"/>
        <charset val="204"/>
      </rPr>
      <t>1.5.3.3</t>
    </r>
  </si>
  <si>
    <r>
      <rPr>
        <sz val="9"/>
        <rFont val="Times New Roman"/>
        <family val="1"/>
        <charset val="204"/>
      </rPr>
      <t>1.5.4</t>
    </r>
  </si>
  <si>
    <r>
      <rPr>
        <sz val="9"/>
        <rFont val="Times New Roman"/>
        <family val="1"/>
        <charset val="204"/>
      </rPr>
      <t>1.5.4.1</t>
    </r>
  </si>
  <si>
    <r>
      <rPr>
        <sz val="9"/>
        <rFont val="Times New Roman"/>
        <family val="1"/>
        <charset val="204"/>
      </rPr>
      <t>услуги средств связи</t>
    </r>
  </si>
  <si>
    <r>
      <rPr>
        <sz val="9"/>
        <rFont val="Times New Roman"/>
        <family val="1"/>
        <charset val="204"/>
      </rPr>
      <t>1.5.4.2</t>
    </r>
  </si>
  <si>
    <r>
      <rPr>
        <sz val="9"/>
        <rFont val="Times New Roman"/>
        <family val="1"/>
        <charset val="204"/>
      </rPr>
      <t>1.5.4.3</t>
    </r>
  </si>
  <si>
    <r>
      <rPr>
        <sz val="9"/>
        <rFont val="Times New Roman"/>
        <family val="1"/>
        <charset val="204"/>
      </rPr>
      <t>1.5.4.4</t>
    </r>
  </si>
  <si>
    <r>
      <rPr>
        <sz val="9"/>
        <rFont val="Times New Roman"/>
        <family val="1"/>
        <charset val="204"/>
      </rPr>
      <t>1.5.4.5</t>
    </r>
  </si>
  <si>
    <r>
      <rPr>
        <sz val="9"/>
        <rFont val="Times New Roman"/>
        <family val="1"/>
        <charset val="204"/>
      </rPr>
      <t>прочие, в том числе:</t>
    </r>
  </si>
  <si>
    <r>
      <rPr>
        <sz val="9"/>
        <rFont val="Times New Roman"/>
        <family val="1"/>
        <charset val="204"/>
      </rPr>
      <t>1.5.4.5.1</t>
    </r>
  </si>
  <si>
    <r>
      <rPr>
        <sz val="9"/>
        <rFont val="Times New Roman"/>
        <family val="1"/>
        <charset val="204"/>
      </rPr>
      <t>1.5.4.5.2</t>
    </r>
  </si>
  <si>
    <r>
      <rPr>
        <sz val="9"/>
        <rFont val="Times New Roman"/>
        <family val="1"/>
        <charset val="204"/>
      </rPr>
      <t>1.5.4.5.3</t>
    </r>
  </si>
  <si>
    <r>
      <rPr>
        <sz val="9"/>
        <rFont val="Times New Roman"/>
        <family val="1"/>
        <charset val="204"/>
      </rPr>
      <t>1.5.4.5.4</t>
    </r>
  </si>
  <si>
    <r>
      <rPr>
        <sz val="9"/>
        <rFont val="Times New Roman"/>
        <family val="1"/>
        <charset val="204"/>
      </rPr>
      <t>1.5.5</t>
    </r>
  </si>
  <si>
    <r>
      <rPr>
        <sz val="9"/>
        <rFont val="Times New Roman"/>
        <family val="1"/>
        <charset val="204"/>
      </rPr>
      <t>Капитальный ремонт</t>
    </r>
  </si>
  <si>
    <r>
      <rPr>
        <sz val="9"/>
        <rFont val="Times New Roman"/>
        <family val="1"/>
        <charset val="204"/>
      </rPr>
      <t>1.5.6</t>
    </r>
  </si>
  <si>
    <r>
      <rPr>
        <sz val="9"/>
        <rFont val="Times New Roman"/>
        <family val="1"/>
        <charset val="204"/>
      </rPr>
      <t>1.5.6.1</t>
    </r>
  </si>
  <si>
    <r>
      <rPr>
        <sz val="9"/>
        <rFont val="Times New Roman"/>
        <family val="1"/>
        <charset val="204"/>
      </rPr>
      <t>командировочные расходы</t>
    </r>
  </si>
  <si>
    <r>
      <rPr>
        <sz val="9"/>
        <rFont val="Times New Roman"/>
        <family val="1"/>
        <charset val="204"/>
      </rPr>
      <t>1.5.6.2</t>
    </r>
  </si>
  <si>
    <r>
      <rPr>
        <sz val="9"/>
        <rFont val="Times New Roman"/>
        <family val="1"/>
        <charset val="204"/>
      </rPr>
      <t>1.5.6.3</t>
    </r>
  </si>
  <si>
    <r>
      <rPr>
        <sz val="9"/>
        <rFont val="Times New Roman"/>
        <family val="1"/>
        <charset val="204"/>
      </rPr>
      <t>1.5.6.4</t>
    </r>
  </si>
  <si>
    <r>
      <rPr>
        <sz val="9"/>
        <rFont val="Times New Roman"/>
        <family val="1"/>
        <charset val="204"/>
      </rPr>
      <t>1.5.6.5</t>
    </r>
  </si>
  <si>
    <r>
      <rPr>
        <sz val="9"/>
        <rFont val="Times New Roman"/>
        <family val="1"/>
        <charset val="204"/>
      </rPr>
      <t>затраты по оплате услуг по транспортировке транзитных потоков газа</t>
    </r>
  </si>
  <si>
    <r>
      <rPr>
        <sz val="9"/>
        <rFont val="Times New Roman"/>
        <family val="1"/>
        <charset val="204"/>
      </rPr>
      <t>1.5.6.6</t>
    </r>
  </si>
  <si>
    <r>
      <rPr>
        <sz val="9"/>
        <rFont val="Times New Roman"/>
        <family val="1"/>
        <charset val="204"/>
      </rPr>
      <t>3.1</t>
    </r>
  </si>
  <si>
    <r>
      <rPr>
        <sz val="9"/>
        <rFont val="Times New Roman"/>
        <family val="1"/>
        <charset val="204"/>
      </rPr>
      <t>Услуги банков</t>
    </r>
  </si>
  <si>
    <r>
      <rPr>
        <sz val="9"/>
        <rFont val="Times New Roman"/>
        <family val="1"/>
        <charset val="204"/>
      </rPr>
      <t>3.2</t>
    </r>
  </si>
  <si>
    <r>
      <rPr>
        <sz val="9"/>
        <rFont val="Times New Roman"/>
        <family val="1"/>
        <charset val="204"/>
      </rPr>
      <t>Проценты по целевым краткосрочным кредитам</t>
    </r>
  </si>
  <si>
    <r>
      <rPr>
        <sz val="9"/>
        <rFont val="Times New Roman"/>
        <family val="1"/>
        <charset val="204"/>
      </rPr>
      <t>3.3</t>
    </r>
  </si>
  <si>
    <r>
      <rPr>
        <sz val="9"/>
        <rFont val="Times New Roman"/>
        <family val="1"/>
        <charset val="204"/>
      </rPr>
      <t>Социальное развитие и выплаты социального характера</t>
    </r>
  </si>
  <si>
    <r>
      <rPr>
        <sz val="9"/>
        <rFont val="Times New Roman"/>
        <family val="1"/>
        <charset val="204"/>
      </rPr>
      <t>3.4</t>
    </r>
  </si>
  <si>
    <r>
      <rPr>
        <sz val="9"/>
        <rFont val="Times New Roman"/>
        <family val="1"/>
        <charset val="204"/>
      </rPr>
      <t>Резерв по сомнительным долгам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</si>
  <si>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</si>
  <si>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</si>
  <si>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4.1</t>
    </r>
  </si>
  <si>
    <r>
      <rPr>
        <sz val="9"/>
        <rFont val="Times New Roman"/>
        <family val="1"/>
        <charset val="204"/>
      </rPr>
      <t>Расходы из чистой прибыли, в том числе:</t>
    </r>
  </si>
  <si>
    <r>
      <rPr>
        <sz val="9"/>
        <rFont val="Times New Roman"/>
        <family val="1"/>
        <charset val="204"/>
      </rPr>
      <t>4.1.1</t>
    </r>
  </si>
  <si>
    <r>
      <rPr>
        <sz val="9"/>
        <rFont val="Times New Roman"/>
        <family val="1"/>
        <charset val="204"/>
      </rPr>
      <t>Капитальные вложения</t>
    </r>
  </si>
  <si>
    <r>
      <rPr>
        <sz val="9"/>
        <rFont val="Times New Roman"/>
        <family val="1"/>
        <charset val="204"/>
      </rPr>
      <t>4.1.2</t>
    </r>
  </si>
  <si>
    <r>
      <rPr>
        <sz val="9"/>
        <rFont val="Times New Roman"/>
        <family val="1"/>
        <charset val="204"/>
      </rPr>
      <t>Обслуживание привлеченного на долгосрочной основе капитала</t>
    </r>
  </si>
  <si>
    <r>
      <rPr>
        <sz val="9"/>
        <rFont val="Times New Roman"/>
        <family val="1"/>
        <charset val="204"/>
      </rPr>
      <t>4.1.3</t>
    </r>
  </si>
  <si>
    <r>
      <rPr>
        <sz val="9"/>
        <rFont val="Times New Roman"/>
        <family val="1"/>
        <charset val="204"/>
      </rPr>
      <t>Дивиденды</t>
    </r>
  </si>
  <si>
    <r>
      <rPr>
        <sz val="9"/>
        <rFont val="Times New Roman"/>
        <family val="1"/>
        <charset val="204"/>
      </rPr>
      <t>4.1.4</t>
    </r>
  </si>
  <si>
    <r>
      <rPr>
        <sz val="9"/>
        <rFont val="Times New Roman"/>
        <family val="1"/>
        <charset val="204"/>
      </rPr>
      <t>Выпадающие доходы от технологического присоединения газоиспользующего оборудования, непокрытые за счет специальной надбавки</t>
    </r>
  </si>
  <si>
    <r>
      <rPr>
        <sz val="9"/>
        <rFont val="Times New Roman"/>
        <family val="1"/>
        <charset val="204"/>
      </rPr>
      <t>4.2</t>
    </r>
  </si>
  <si>
    <r>
      <rPr>
        <sz val="9"/>
        <rFont val="Times New Roman"/>
        <family val="1"/>
        <charset val="204"/>
      </rPr>
      <t>Налог на прибыль</t>
    </r>
  </si>
  <si>
    <r>
      <rPr>
        <sz val="9"/>
        <rFont val="Times New Roman"/>
        <family val="1"/>
        <charset val="204"/>
      </rPr>
      <t>Справочная информация</t>
    </r>
  </si>
  <si>
    <r>
      <rPr>
        <sz val="9"/>
        <rFont val="Times New Roman"/>
        <family val="1"/>
        <charset val="204"/>
      </rPr>
      <t>Численность персонала, занятого в регулируемом виде деятельности</t>
    </r>
  </si>
  <si>
    <r>
      <rPr>
        <sz val="9"/>
        <rFont val="Times New Roman"/>
        <family val="1"/>
        <charset val="204"/>
      </rPr>
      <t>человек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</si>
  <si>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</si>
  <si>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Протяженность трубопроводов</t>
    </r>
  </si>
  <si>
    <r>
      <rPr>
        <sz val="9"/>
        <rFont val="Times New Roman"/>
        <family val="1"/>
        <charset val="204"/>
      </rPr>
      <t>км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</si>
  <si>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</si>
  <si>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Количество газорегуляторных пунктов</t>
    </r>
  </si>
  <si>
    <r>
      <rPr>
        <sz val="9"/>
        <rFont val="Times New Roman"/>
        <family val="1"/>
        <charset val="204"/>
      </rPr>
      <t>единиц</t>
    </r>
  </si>
  <si>
    <r>
      <rPr>
        <sz val="9"/>
        <rFont val="Times New Roman"/>
        <family val="1"/>
        <charset val="204"/>
      </rPr>
      <t>Средняя загрузка трубопроводов</t>
    </r>
  </si>
  <si>
    <r>
      <rPr>
        <sz val="9"/>
        <rFont val="Times New Roman"/>
        <family val="1"/>
        <charset val="204"/>
      </rPr>
      <t>%</t>
    </r>
  </si>
  <si>
    <t>АО Газпром газораспределение Обнинск</t>
  </si>
  <si>
    <t>Калужская область г.Обнинск</t>
  </si>
  <si>
    <t>налог на имущество</t>
  </si>
  <si>
    <t>тыс. руб</t>
  </si>
  <si>
    <t>земельный налог</t>
  </si>
  <si>
    <t>информационно-вычислительные услуги</t>
  </si>
  <si>
    <t>канцелярские и почтово-телеграфные расходы</t>
  </si>
  <si>
    <t>оплата вневедомственной охраны</t>
  </si>
  <si>
    <t>аудиторские услуги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</si>
  <si>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</si>
  <si>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</si>
  <si>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услуги по техническому обслуживанию газораспределительных сетей</t>
  </si>
  <si>
    <t>охрана труда и подготовка кадров</t>
  </si>
  <si>
    <r>
      <rPr>
        <b/>
        <sz val="9"/>
        <rFont val="Times New Roman"/>
        <family val="1"/>
        <charset val="204"/>
      </rPr>
      <t>Материальные затраты, в том числе:</t>
    </r>
  </si>
  <si>
    <r>
      <rPr>
        <b/>
        <sz val="9"/>
        <rFont val="Times New Roman"/>
        <family val="1"/>
        <charset val="204"/>
      </rPr>
      <t>Фонд оплаты труда</t>
    </r>
  </si>
  <si>
    <r>
      <rPr>
        <b/>
        <sz val="9"/>
        <rFont val="Times New Roman"/>
        <family val="1"/>
        <charset val="204"/>
      </rPr>
      <t>Отчисление на уплату страховых взносов</t>
    </r>
  </si>
  <si>
    <r>
      <rPr>
        <b/>
        <sz val="11"/>
        <rFont val="Times New Roman"/>
        <family val="1"/>
        <charset val="204"/>
      </rPr>
      <t>Расходы на транспортировку газа по данным бухгалтерского учета всего, в том числе:</t>
    </r>
  </si>
  <si>
    <r>
      <rPr>
        <sz val="11"/>
        <rFont val="Times New Roman"/>
        <family val="1"/>
        <charset val="204"/>
      </rPr>
      <t>1</t>
    </r>
  </si>
  <si>
    <r>
      <rPr>
        <b/>
        <sz val="11"/>
        <rFont val="Times New Roman"/>
        <family val="1"/>
        <charset val="204"/>
      </rPr>
      <t>2.</t>
    </r>
  </si>
  <si>
    <r>
      <rPr>
        <b/>
        <sz val="11"/>
        <rFont val="Times New Roman"/>
        <family val="1"/>
        <charset val="204"/>
      </rPr>
      <t>3.</t>
    </r>
  </si>
  <si>
    <r>
      <rPr>
        <b/>
        <sz val="11"/>
        <rFont val="Times New Roman"/>
        <family val="1"/>
        <charset val="204"/>
      </rPr>
      <t>Прочие доходы</t>
    </r>
  </si>
  <si>
    <r>
      <rPr>
        <b/>
        <sz val="11"/>
        <rFont val="Times New Roman"/>
        <family val="1"/>
        <charset val="204"/>
      </rPr>
      <t>Прочие расходы</t>
    </r>
  </si>
  <si>
    <r>
      <rPr>
        <b/>
        <sz val="9"/>
        <rFont val="Times New Roman"/>
        <family val="1"/>
        <charset val="204"/>
      </rPr>
      <t>Амортизация основных средств</t>
    </r>
  </si>
  <si>
    <r>
      <rPr>
        <b/>
        <sz val="9"/>
        <rFont val="Times New Roman"/>
        <family val="1"/>
        <charset val="204"/>
      </rPr>
      <t>Прочие затраты, в том числе:</t>
    </r>
  </si>
  <si>
    <r>
      <rPr>
        <b/>
        <sz val="9"/>
        <rFont val="Times New Roman"/>
        <family val="1"/>
        <charset val="204"/>
      </rPr>
      <t>1.4</t>
    </r>
  </si>
  <si>
    <r>
      <rPr>
        <b/>
        <sz val="9"/>
        <rFont val="Times New Roman"/>
        <family val="1"/>
        <charset val="204"/>
      </rPr>
      <t>1.5</t>
    </r>
  </si>
  <si>
    <r>
      <rPr>
        <b/>
        <sz val="9"/>
        <rFont val="Times New Roman"/>
        <family val="1"/>
        <charset val="204"/>
      </rPr>
      <t>1.1</t>
    </r>
  </si>
  <si>
    <r>
      <rPr>
        <b/>
        <sz val="9"/>
        <rFont val="Times New Roman"/>
        <family val="1"/>
        <charset val="204"/>
      </rPr>
      <t>1.2</t>
    </r>
  </si>
  <si>
    <r>
      <rPr>
        <b/>
        <sz val="9"/>
        <rFont val="Times New Roman"/>
        <family val="1"/>
        <charset val="204"/>
      </rPr>
      <t>1.3</t>
    </r>
  </si>
  <si>
    <r>
      <rPr>
        <b/>
        <sz val="11"/>
        <rFont val="Times New Roman"/>
        <family val="1"/>
        <charset val="204"/>
      </rPr>
      <t>4</t>
    </r>
  </si>
  <si>
    <r>
      <rPr>
        <b/>
        <sz val="11"/>
        <rFont val="Times New Roman"/>
        <family val="1"/>
        <charset val="204"/>
      </rPr>
      <t>Потребность в прибыли до налогообложения:</t>
    </r>
  </si>
  <si>
    <r>
      <rPr>
        <sz val="9"/>
        <rFont val="Times New Roman"/>
        <family val="1"/>
        <charset val="204"/>
      </rPr>
      <t>3.5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</si>
  <si>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1"/>
        <rFont val="Times New Roman"/>
        <family val="1"/>
        <charset val="204"/>
      </rPr>
      <t>5</t>
    </r>
  </si>
  <si>
    <r>
      <rPr>
        <b/>
        <sz val="11"/>
        <rFont val="Times New Roman"/>
        <family val="1"/>
        <charset val="204"/>
      </rPr>
      <t>Общий объем тарифной выручки</t>
    </r>
  </si>
  <si>
    <r>
      <rPr>
        <b/>
        <sz val="11"/>
        <rFont val="Times New Roman"/>
        <family val="1"/>
        <charset val="204"/>
      </rPr>
      <t>тыс. руб</t>
    </r>
  </si>
  <si>
    <t xml:space="preserve"> </t>
  </si>
  <si>
    <r>
      <rPr>
        <b/>
        <sz val="9"/>
        <rFont val="Times New Roman"/>
        <family val="1"/>
        <charset val="204"/>
      </rPr>
      <t>Другие затраты, в том числе:</t>
    </r>
  </si>
  <si>
    <r>
      <rPr>
        <b/>
        <sz val="9"/>
        <rFont val="Times New Roman"/>
        <family val="1"/>
        <charset val="204"/>
      </rPr>
      <t>Услуги сторонних организаций</t>
    </r>
  </si>
  <si>
    <t>Информация об основных показателях финансово-хозяйственной деятельности</t>
  </si>
  <si>
    <t>от 08.12.2022 № 960/22</t>
  </si>
  <si>
    <t>Плата за негативное воздействие на окружающую среду</t>
  </si>
  <si>
    <r>
      <rPr>
        <b/>
        <sz val="9"/>
        <rFont val="Times New Roman"/>
        <family val="1"/>
        <charset val="204"/>
      </rPr>
      <t>1.3.5</t>
    </r>
    <r>
      <rPr>
        <sz val="11"/>
        <color theme="1"/>
        <rFont val="Arial"/>
        <family val="2"/>
        <charset val="204"/>
      </rPr>
      <t/>
    </r>
  </si>
  <si>
    <t>транспортный налог</t>
  </si>
  <si>
    <t>научно-исследовательские и опытно-конструкторские работы (НИОКР)</t>
  </si>
  <si>
    <t>на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</si>
</sst>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 indent="1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indent="1"/>
    </xf>
    <xf numFmtId="0" fontId="0" fillId="0" borderId="0" xfId="0" applyFill="1"/>
    <xf numFmtId="0" fontId="0" fillId="0" borderId="0" xfId="0" applyFill="1" applyBorder="1" applyAlignment="1">
      <alignment vertical="top"/>
    </xf>
    <xf numFmtId="0" fontId="11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 indent="1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 indent="3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inden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top" indent="3"/>
    </xf>
    <xf numFmtId="2" fontId="9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indent="1"/>
    </xf>
    <xf numFmtId="2" fontId="11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indent="1"/>
    </xf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 indent="1"/>
    </xf>
    <xf numFmtId="0" fontId="0" fillId="2" borderId="1" xfId="0" applyFont="1" applyFill="1" applyBorder="1" applyAlignment="1">
      <alignment horizontal="left" wrapText="1"/>
    </xf>
    <xf numFmtId="2" fontId="0" fillId="2" borderId="1" xfId="0" applyNumberFormat="1" applyFont="1" applyFill="1" applyBorder="1" applyAlignment="1">
      <alignment horizontal="left" vertical="top" indent="3"/>
    </xf>
    <xf numFmtId="2" fontId="0" fillId="2" borderId="5" xfId="0" applyNumberFormat="1" applyFont="1" applyFill="1" applyBorder="1" applyAlignment="1">
      <alignment horizontal="left" vertical="top" indent="3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top"/>
    </xf>
    <xf numFmtId="2" fontId="0" fillId="2" borderId="0" xfId="0" applyNumberFormat="1" applyFont="1" applyFill="1"/>
    <xf numFmtId="2" fontId="9" fillId="0" borderId="1" xfId="0" applyNumberFormat="1" applyFont="1" applyFill="1" applyBorder="1" applyAlignment="1">
      <alignment horizontal="left" vertical="top" indent="3"/>
    </xf>
    <xf numFmtId="0" fontId="0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Fill="1"/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left" vertical="top" indent="3"/>
    </xf>
    <xf numFmtId="0" fontId="10" fillId="2" borderId="1" xfId="0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left" vertical="top" indent="3"/>
    </xf>
    <xf numFmtId="0" fontId="0" fillId="0" borderId="0" xfId="0" applyBorder="1" applyAlignment="1">
      <alignment horizontal="center" vertical="top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tabSelected="1" zoomScale="130" zoomScaleNormal="130" workbookViewId="0">
      <selection activeCell="D7" sqref="D7"/>
    </sheetView>
  </sheetViews>
  <sheetFormatPr defaultRowHeight="12.5" x14ac:dyDescent="0.25"/>
  <cols>
    <col min="1" max="1" width="7.6328125" customWidth="1"/>
    <col min="2" max="2" width="54.08984375" customWidth="1"/>
    <col min="3" max="3" width="12" customWidth="1"/>
    <col min="4" max="4" width="24" style="41" customWidth="1"/>
    <col min="5" max="5" width="9.81640625" customWidth="1"/>
  </cols>
  <sheetData>
    <row r="2" spans="1:4" ht="13" x14ac:dyDescent="0.25">
      <c r="D2" s="40" t="s">
        <v>0</v>
      </c>
    </row>
    <row r="3" spans="1:4" ht="13" x14ac:dyDescent="0.25">
      <c r="D3" s="40" t="s">
        <v>1</v>
      </c>
    </row>
    <row r="4" spans="1:4" ht="16" customHeight="1" x14ac:dyDescent="0.25">
      <c r="D4" s="2" t="s">
        <v>137</v>
      </c>
    </row>
    <row r="6" spans="1:4" ht="13" x14ac:dyDescent="0.25">
      <c r="D6" s="40" t="s">
        <v>2</v>
      </c>
    </row>
    <row r="8" spans="1:4" ht="17.5" x14ac:dyDescent="0.25">
      <c r="A8" s="5" t="s">
        <v>136</v>
      </c>
    </row>
    <row r="9" spans="1:4" ht="17.5" x14ac:dyDescent="0.25">
      <c r="A9" s="7" t="s">
        <v>142</v>
      </c>
    </row>
    <row r="11" spans="1:4" ht="15.5" x14ac:dyDescent="0.25">
      <c r="A11" s="6" t="s">
        <v>98</v>
      </c>
    </row>
    <row r="13" spans="1:4" ht="17.5" x14ac:dyDescent="0.25">
      <c r="A13" s="1" t="s">
        <v>3</v>
      </c>
    </row>
    <row r="14" spans="1:4" ht="17.5" x14ac:dyDescent="0.25">
      <c r="A14" s="48" t="s">
        <v>4</v>
      </c>
      <c r="B14" s="48"/>
      <c r="C14" t="s">
        <v>99</v>
      </c>
    </row>
    <row r="16" spans="1:4" x14ac:dyDescent="0.25">
      <c r="A16" s="1" t="s">
        <v>5</v>
      </c>
    </row>
    <row r="17" spans="1:5" ht="6" customHeight="1" x14ac:dyDescent="0.25"/>
    <row r="18" spans="1:5" ht="24.5" customHeight="1" thickBot="1" x14ac:dyDescent="0.3">
      <c r="A18" s="3" t="s">
        <v>6</v>
      </c>
      <c r="B18" s="3" t="s">
        <v>7</v>
      </c>
      <c r="C18" s="4" t="s">
        <v>8</v>
      </c>
      <c r="D18" s="42" t="s">
        <v>9</v>
      </c>
    </row>
    <row r="19" spans="1:5" ht="28.5" thickBot="1" x14ac:dyDescent="0.35">
      <c r="A19" s="12" t="s">
        <v>115</v>
      </c>
      <c r="B19" s="11" t="s">
        <v>114</v>
      </c>
      <c r="C19" s="8" t="s">
        <v>11</v>
      </c>
      <c r="D19" s="39">
        <f>D20+D21+D22+D28+D29</f>
        <v>86387.287000000011</v>
      </c>
      <c r="E19" s="9"/>
    </row>
    <row r="20" spans="1:5" ht="13.5" thickBot="1" x14ac:dyDescent="0.35">
      <c r="A20" s="13" t="s">
        <v>124</v>
      </c>
      <c r="B20" s="14" t="s">
        <v>112</v>
      </c>
      <c r="C20" s="26" t="s">
        <v>12</v>
      </c>
      <c r="D20" s="32">
        <v>45348.447</v>
      </c>
      <c r="E20" s="27" t="s">
        <v>133</v>
      </c>
    </row>
    <row r="21" spans="1:5" ht="13.5" thickBot="1" x14ac:dyDescent="0.35">
      <c r="A21" s="13" t="s">
        <v>125</v>
      </c>
      <c r="B21" s="14" t="s">
        <v>113</v>
      </c>
      <c r="C21" s="26" t="s">
        <v>12</v>
      </c>
      <c r="D21" s="17">
        <v>13626.673000000001</v>
      </c>
      <c r="E21" s="27"/>
    </row>
    <row r="22" spans="1:5" ht="13.5" thickBot="1" x14ac:dyDescent="0.35">
      <c r="A22" s="13" t="s">
        <v>126</v>
      </c>
      <c r="B22" s="14" t="s">
        <v>111</v>
      </c>
      <c r="C22" s="26" t="s">
        <v>12</v>
      </c>
      <c r="D22" s="32">
        <f>9619.65-D56</f>
        <v>9263.3410000000003</v>
      </c>
      <c r="E22" s="27"/>
    </row>
    <row r="23" spans="1:5" ht="13" thickBot="1" x14ac:dyDescent="0.3">
      <c r="A23" s="28" t="s">
        <v>13</v>
      </c>
      <c r="B23" s="29" t="s">
        <v>14</v>
      </c>
      <c r="C23" s="26" t="s">
        <v>12</v>
      </c>
      <c r="D23" s="32">
        <v>1538.7</v>
      </c>
      <c r="E23" s="27"/>
    </row>
    <row r="24" spans="1:5" ht="13" thickBot="1" x14ac:dyDescent="0.3">
      <c r="A24" s="28" t="s">
        <v>15</v>
      </c>
      <c r="B24" s="29" t="s">
        <v>16</v>
      </c>
      <c r="C24" s="26" t="s">
        <v>12</v>
      </c>
      <c r="D24" s="17">
        <v>417.46800000000002</v>
      </c>
      <c r="E24" s="27"/>
    </row>
    <row r="25" spans="1:5" ht="13" thickBot="1" x14ac:dyDescent="0.3">
      <c r="A25" s="28" t="s">
        <v>17</v>
      </c>
      <c r="B25" s="29" t="s">
        <v>18</v>
      </c>
      <c r="C25" s="26" t="s">
        <v>12</v>
      </c>
      <c r="D25" s="17">
        <v>960.09</v>
      </c>
      <c r="E25" s="27"/>
    </row>
    <row r="26" spans="1:5" ht="13" thickBot="1" x14ac:dyDescent="0.3">
      <c r="A26" s="28" t="s">
        <v>19</v>
      </c>
      <c r="B26" s="29" t="s">
        <v>20</v>
      </c>
      <c r="C26" s="26" t="s">
        <v>12</v>
      </c>
      <c r="D26" s="32">
        <f>D22-D23-D24-D25</f>
        <v>6347.0830000000005</v>
      </c>
      <c r="E26" s="27"/>
    </row>
    <row r="27" spans="1:5" ht="14.5" thickBot="1" x14ac:dyDescent="0.35">
      <c r="A27" s="13" t="s">
        <v>139</v>
      </c>
      <c r="B27" s="46" t="s">
        <v>138</v>
      </c>
      <c r="C27" s="26" t="s">
        <v>12</v>
      </c>
      <c r="D27" s="45">
        <v>18.532</v>
      </c>
      <c r="E27" s="27"/>
    </row>
    <row r="28" spans="1:5" ht="13.5" thickBot="1" x14ac:dyDescent="0.35">
      <c r="A28" s="13" t="s">
        <v>122</v>
      </c>
      <c r="B28" s="14" t="s">
        <v>120</v>
      </c>
      <c r="C28" s="26" t="s">
        <v>12</v>
      </c>
      <c r="D28" s="32">
        <v>5755.3069999999998</v>
      </c>
      <c r="E28" s="27"/>
    </row>
    <row r="29" spans="1:5" ht="13.5" thickBot="1" x14ac:dyDescent="0.35">
      <c r="A29" s="13" t="s">
        <v>123</v>
      </c>
      <c r="B29" s="14" t="s">
        <v>121</v>
      </c>
      <c r="C29" s="26" t="s">
        <v>12</v>
      </c>
      <c r="D29" s="45">
        <f>12306.67+D56-269.46</f>
        <v>12393.519</v>
      </c>
      <c r="E29" s="27"/>
    </row>
    <row r="30" spans="1:5" ht="13" thickBot="1" x14ac:dyDescent="0.3">
      <c r="A30" s="28" t="s">
        <v>21</v>
      </c>
      <c r="B30" s="29" t="s">
        <v>22</v>
      </c>
      <c r="C30" s="26" t="s">
        <v>12</v>
      </c>
      <c r="D30" s="17">
        <f>D33+D34</f>
        <v>947.85</v>
      </c>
      <c r="E30" s="38" t="s">
        <v>133</v>
      </c>
    </row>
    <row r="31" spans="1:5" ht="13" thickBot="1" x14ac:dyDescent="0.3">
      <c r="A31" s="26" t="s">
        <v>23</v>
      </c>
      <c r="B31" s="29" t="s">
        <v>24</v>
      </c>
      <c r="C31" s="26" t="s">
        <v>12</v>
      </c>
      <c r="D31" s="17">
        <v>0</v>
      </c>
      <c r="E31" s="27"/>
    </row>
    <row r="32" spans="1:5" ht="13" thickBot="1" x14ac:dyDescent="0.3">
      <c r="A32" s="26" t="s">
        <v>25</v>
      </c>
      <c r="B32" s="29" t="s">
        <v>26</v>
      </c>
      <c r="C32" s="26" t="s">
        <v>12</v>
      </c>
      <c r="D32" s="17">
        <v>0</v>
      </c>
      <c r="E32" s="27"/>
    </row>
    <row r="33" spans="1:5" ht="23.5" thickBot="1" x14ac:dyDescent="0.3">
      <c r="A33" s="30" t="s">
        <v>27</v>
      </c>
      <c r="B33" s="31" t="s">
        <v>28</v>
      </c>
      <c r="C33" s="30" t="s">
        <v>12</v>
      </c>
      <c r="D33" s="17">
        <v>921.25</v>
      </c>
      <c r="E33" s="27"/>
    </row>
    <row r="34" spans="1:5" ht="13" thickBot="1" x14ac:dyDescent="0.3">
      <c r="A34" s="26" t="s">
        <v>29</v>
      </c>
      <c r="B34" s="29" t="s">
        <v>30</v>
      </c>
      <c r="C34" s="26" t="s">
        <v>12</v>
      </c>
      <c r="D34" s="17">
        <v>26.6</v>
      </c>
      <c r="E34" s="27"/>
    </row>
    <row r="35" spans="1:5" ht="13" thickBot="1" x14ac:dyDescent="0.3">
      <c r="A35" s="28" t="s">
        <v>31</v>
      </c>
      <c r="B35" s="29" t="s">
        <v>32</v>
      </c>
      <c r="C35" s="26" t="s">
        <v>12</v>
      </c>
      <c r="D35" s="17">
        <v>168.67</v>
      </c>
      <c r="E35" s="27"/>
    </row>
    <row r="36" spans="1:5" ht="23.5" thickBot="1" x14ac:dyDescent="0.3">
      <c r="A36" s="30" t="s">
        <v>33</v>
      </c>
      <c r="B36" s="31" t="s">
        <v>34</v>
      </c>
      <c r="C36" s="15" t="s">
        <v>101</v>
      </c>
      <c r="D36" s="17">
        <v>41.707999999999998</v>
      </c>
      <c r="E36" s="27"/>
    </row>
    <row r="37" spans="1:5" ht="13" thickBot="1" x14ac:dyDescent="0.3">
      <c r="A37" s="26" t="s">
        <v>35</v>
      </c>
      <c r="B37" s="29" t="s">
        <v>36</v>
      </c>
      <c r="C37" s="26" t="s">
        <v>12</v>
      </c>
      <c r="D37" s="17">
        <f>D35-D36</f>
        <v>126.96199999999999</v>
      </c>
      <c r="E37" s="27"/>
    </row>
    <row r="38" spans="1:5" ht="13" thickBot="1" x14ac:dyDescent="0.3">
      <c r="A38" s="26" t="s">
        <v>37</v>
      </c>
      <c r="B38" s="29" t="s">
        <v>38</v>
      </c>
      <c r="C38" s="26" t="s">
        <v>12</v>
      </c>
      <c r="D38" s="32">
        <v>482.14</v>
      </c>
      <c r="E38" s="27"/>
    </row>
    <row r="39" spans="1:5" ht="13" thickBot="1" x14ac:dyDescent="0.3">
      <c r="A39" s="26" t="s">
        <v>39</v>
      </c>
      <c r="B39" s="16" t="s">
        <v>100</v>
      </c>
      <c r="C39" s="26" t="s">
        <v>12</v>
      </c>
      <c r="D39" s="32">
        <v>413.6</v>
      </c>
      <c r="E39" s="27"/>
    </row>
    <row r="40" spans="1:5" ht="13" thickBot="1" x14ac:dyDescent="0.3">
      <c r="A40" s="26" t="s">
        <v>40</v>
      </c>
      <c r="B40" s="16" t="s">
        <v>140</v>
      </c>
      <c r="C40" s="26" t="s">
        <v>12</v>
      </c>
      <c r="D40" s="17">
        <v>68.540000000000006</v>
      </c>
      <c r="E40" s="27"/>
    </row>
    <row r="41" spans="1:5" ht="13" thickBot="1" x14ac:dyDescent="0.3">
      <c r="A41" s="26" t="s">
        <v>41</v>
      </c>
      <c r="B41" s="16" t="s">
        <v>102</v>
      </c>
      <c r="C41" s="26" t="s">
        <v>12</v>
      </c>
      <c r="D41" s="33">
        <v>0</v>
      </c>
      <c r="E41" s="27"/>
    </row>
    <row r="42" spans="1:5" ht="13.5" thickBot="1" x14ac:dyDescent="0.35">
      <c r="A42" s="28" t="s">
        <v>42</v>
      </c>
      <c r="B42" s="14" t="s">
        <v>135</v>
      </c>
      <c r="C42" s="26" t="s">
        <v>12</v>
      </c>
      <c r="D42" s="22">
        <v>8500.3379999999997</v>
      </c>
      <c r="E42" s="27"/>
    </row>
    <row r="43" spans="1:5" ht="13" thickBot="1" x14ac:dyDescent="0.3">
      <c r="A43" s="26" t="s">
        <v>43</v>
      </c>
      <c r="B43" s="29" t="s">
        <v>44</v>
      </c>
      <c r="C43" s="26" t="s">
        <v>12</v>
      </c>
      <c r="D43" s="17">
        <v>553.52200000000005</v>
      </c>
      <c r="E43" s="27"/>
    </row>
    <row r="44" spans="1:5" ht="13" thickBot="1" x14ac:dyDescent="0.3">
      <c r="A44" s="26" t="s">
        <v>45</v>
      </c>
      <c r="B44" s="16" t="s">
        <v>105</v>
      </c>
      <c r="C44" s="26" t="s">
        <v>12</v>
      </c>
      <c r="D44" s="17">
        <v>104.724</v>
      </c>
      <c r="E44" s="27"/>
    </row>
    <row r="45" spans="1:5" ht="13" thickBot="1" x14ac:dyDescent="0.3">
      <c r="A45" s="26" t="s">
        <v>46</v>
      </c>
      <c r="B45" s="16" t="s">
        <v>103</v>
      </c>
      <c r="C45" s="26" t="s">
        <v>12</v>
      </c>
      <c r="D45" s="17">
        <v>2468.527</v>
      </c>
      <c r="E45" s="27"/>
    </row>
    <row r="46" spans="1:5" ht="13" thickBot="1" x14ac:dyDescent="0.3">
      <c r="A46" s="26" t="s">
        <v>47</v>
      </c>
      <c r="B46" s="16" t="s">
        <v>106</v>
      </c>
      <c r="C46" s="26" t="s">
        <v>12</v>
      </c>
      <c r="D46" s="17">
        <v>217.97900000000001</v>
      </c>
      <c r="E46" s="27"/>
    </row>
    <row r="47" spans="1:5" ht="13" thickBot="1" x14ac:dyDescent="0.3">
      <c r="A47" s="26" t="s">
        <v>48</v>
      </c>
      <c r="B47" s="29" t="s">
        <v>49</v>
      </c>
      <c r="C47" s="26" t="s">
        <v>12</v>
      </c>
      <c r="D47" s="17">
        <f>D42-D43-D44-D45-D46</f>
        <v>5155.5859999999993</v>
      </c>
      <c r="E47" s="27"/>
    </row>
    <row r="48" spans="1:5" ht="13" thickBot="1" x14ac:dyDescent="0.3">
      <c r="A48" s="29" t="s">
        <v>50</v>
      </c>
      <c r="B48" s="16" t="s">
        <v>109</v>
      </c>
      <c r="C48" s="26" t="s">
        <v>12</v>
      </c>
      <c r="D48" s="17"/>
      <c r="E48" s="27"/>
    </row>
    <row r="49" spans="1:5" ht="27.5" customHeight="1" thickBot="1" x14ac:dyDescent="0.3">
      <c r="A49" s="34" t="s">
        <v>51</v>
      </c>
      <c r="B49" s="18" t="s">
        <v>107</v>
      </c>
      <c r="C49" s="30" t="s">
        <v>12</v>
      </c>
      <c r="D49" s="17">
        <v>934.30600000000004</v>
      </c>
      <c r="E49" s="27"/>
    </row>
    <row r="50" spans="1:5" ht="13" thickBot="1" x14ac:dyDescent="0.3">
      <c r="A50" s="29" t="s">
        <v>52</v>
      </c>
      <c r="B50" s="16" t="s">
        <v>108</v>
      </c>
      <c r="C50" s="26" t="s">
        <v>12</v>
      </c>
      <c r="D50" s="17">
        <v>616</v>
      </c>
      <c r="E50" s="27"/>
    </row>
    <row r="51" spans="1:5" ht="13" thickBot="1" x14ac:dyDescent="0.3">
      <c r="A51" s="29" t="s">
        <v>53</v>
      </c>
      <c r="B51" s="29" t="s">
        <v>20</v>
      </c>
      <c r="C51" s="26" t="s">
        <v>12</v>
      </c>
      <c r="D51" s="17">
        <f>D47-D49-D50</f>
        <v>3605.2799999999988</v>
      </c>
      <c r="E51" s="27"/>
    </row>
    <row r="52" spans="1:5" ht="13" thickBot="1" x14ac:dyDescent="0.3">
      <c r="A52" s="28" t="s">
        <v>54</v>
      </c>
      <c r="B52" s="29" t="s">
        <v>55</v>
      </c>
      <c r="C52" s="19" t="s">
        <v>101</v>
      </c>
      <c r="D52" s="17">
        <v>0</v>
      </c>
      <c r="E52" s="27"/>
    </row>
    <row r="53" spans="1:5" ht="13.5" thickBot="1" x14ac:dyDescent="0.35">
      <c r="A53" s="28" t="s">
        <v>56</v>
      </c>
      <c r="B53" s="14" t="s">
        <v>134</v>
      </c>
      <c r="C53" s="26" t="s">
        <v>12</v>
      </c>
      <c r="D53" s="47">
        <f>D29-D30-D35-D38-D42</f>
        <v>2294.5210000000006</v>
      </c>
      <c r="E53" s="27"/>
    </row>
    <row r="54" spans="1:5" ht="13" thickBot="1" x14ac:dyDescent="0.3">
      <c r="A54" s="26" t="s">
        <v>57</v>
      </c>
      <c r="B54" s="29" t="s">
        <v>58</v>
      </c>
      <c r="C54" s="26" t="s">
        <v>12</v>
      </c>
      <c r="D54" s="17">
        <v>44.69</v>
      </c>
      <c r="E54" s="27"/>
    </row>
    <row r="55" spans="1:5" ht="13" thickBot="1" x14ac:dyDescent="0.3">
      <c r="A55" s="26" t="s">
        <v>59</v>
      </c>
      <c r="B55" s="16" t="s">
        <v>110</v>
      </c>
      <c r="C55" s="26" t="s">
        <v>12</v>
      </c>
      <c r="D55" s="17">
        <v>1198.479</v>
      </c>
      <c r="E55" s="27"/>
    </row>
    <row r="56" spans="1:5" ht="13" thickBot="1" x14ac:dyDescent="0.3">
      <c r="A56" s="26" t="s">
        <v>60</v>
      </c>
      <c r="B56" s="16" t="s">
        <v>104</v>
      </c>
      <c r="C56" s="26" t="s">
        <v>12</v>
      </c>
      <c r="D56" s="17">
        <v>356.30900000000003</v>
      </c>
      <c r="E56" s="27"/>
    </row>
    <row r="57" spans="1:5" ht="13" thickBot="1" x14ac:dyDescent="0.3">
      <c r="A57" s="26" t="s">
        <v>61</v>
      </c>
      <c r="B57" s="16" t="s">
        <v>141</v>
      </c>
      <c r="C57" s="26" t="s">
        <v>12</v>
      </c>
      <c r="D57" s="17">
        <v>0</v>
      </c>
      <c r="E57" s="27"/>
    </row>
    <row r="58" spans="1:5" ht="13" thickBot="1" x14ac:dyDescent="0.3">
      <c r="A58" s="26" t="s">
        <v>62</v>
      </c>
      <c r="B58" s="29" t="s">
        <v>63</v>
      </c>
      <c r="C58" s="26" t="s">
        <v>12</v>
      </c>
      <c r="D58" s="17">
        <v>0</v>
      </c>
      <c r="E58" s="27"/>
    </row>
    <row r="59" spans="1:5" ht="13" thickBot="1" x14ac:dyDescent="0.3">
      <c r="A59" s="26" t="s">
        <v>64</v>
      </c>
      <c r="B59" s="29" t="s">
        <v>20</v>
      </c>
      <c r="C59" s="26" t="s">
        <v>12</v>
      </c>
      <c r="D59" s="32">
        <f>D53-D54-D55-D56</f>
        <v>695.04300000000057</v>
      </c>
      <c r="E59" s="27"/>
    </row>
    <row r="60" spans="1:5" ht="14.5" thickBot="1" x14ac:dyDescent="0.35">
      <c r="A60" s="20" t="s">
        <v>116</v>
      </c>
      <c r="B60" s="21" t="s">
        <v>118</v>
      </c>
      <c r="C60" s="26" t="s">
        <v>12</v>
      </c>
      <c r="D60" s="22">
        <v>37</v>
      </c>
      <c r="E60" s="27"/>
    </row>
    <row r="61" spans="1:5" ht="14.5" thickBot="1" x14ac:dyDescent="0.35">
      <c r="A61" s="20" t="s">
        <v>117</v>
      </c>
      <c r="B61" s="21" t="s">
        <v>119</v>
      </c>
      <c r="C61" s="26" t="s">
        <v>12</v>
      </c>
      <c r="D61" s="22">
        <v>4690.93</v>
      </c>
      <c r="E61" s="27"/>
    </row>
    <row r="62" spans="1:5" ht="13" thickBot="1" x14ac:dyDescent="0.3">
      <c r="A62" s="28" t="s">
        <v>65</v>
      </c>
      <c r="B62" s="29" t="s">
        <v>66</v>
      </c>
      <c r="C62" s="26" t="s">
        <v>12</v>
      </c>
      <c r="D62" s="32">
        <v>330.6</v>
      </c>
      <c r="E62" s="27"/>
    </row>
    <row r="63" spans="1:5" ht="13" thickBot="1" x14ac:dyDescent="0.3">
      <c r="A63" s="28" t="s">
        <v>67</v>
      </c>
      <c r="B63" s="29" t="s">
        <v>68</v>
      </c>
      <c r="C63" s="26" t="s">
        <v>12</v>
      </c>
      <c r="D63" s="17">
        <v>0</v>
      </c>
      <c r="E63" s="27"/>
    </row>
    <row r="64" spans="1:5" ht="13" thickBot="1" x14ac:dyDescent="0.3">
      <c r="A64" s="28" t="s">
        <v>69</v>
      </c>
      <c r="B64" s="29" t="s">
        <v>70</v>
      </c>
      <c r="C64" s="26" t="s">
        <v>12</v>
      </c>
      <c r="D64" s="32">
        <v>2383.5</v>
      </c>
      <c r="E64" s="27"/>
    </row>
    <row r="65" spans="1:5" ht="13" thickBot="1" x14ac:dyDescent="0.3">
      <c r="A65" s="28" t="s">
        <v>71</v>
      </c>
      <c r="B65" s="29" t="s">
        <v>72</v>
      </c>
      <c r="C65" s="26" t="s">
        <v>12</v>
      </c>
      <c r="D65" s="17">
        <v>0</v>
      </c>
      <c r="E65" s="27"/>
    </row>
    <row r="66" spans="1:5" ht="15" thickBot="1" x14ac:dyDescent="0.4">
      <c r="A66" s="28" t="s">
        <v>129</v>
      </c>
      <c r="B66" s="29" t="s">
        <v>73</v>
      </c>
      <c r="C66" s="26" t="s">
        <v>12</v>
      </c>
      <c r="D66" s="32">
        <f>D61-D62-D63-D65-D64</f>
        <v>1976.83</v>
      </c>
      <c r="E66" s="27"/>
    </row>
    <row r="67" spans="1:5" ht="14.5" thickBot="1" x14ac:dyDescent="0.35">
      <c r="A67" s="20" t="s">
        <v>127</v>
      </c>
      <c r="B67" s="21" t="s">
        <v>128</v>
      </c>
      <c r="C67" s="26" t="s">
        <v>12</v>
      </c>
      <c r="D67" s="23">
        <f>D74-D19-D61+D60</f>
        <v>1052.0699999999706</v>
      </c>
      <c r="E67" s="38"/>
    </row>
    <row r="68" spans="1:5" ht="13" thickBot="1" x14ac:dyDescent="0.3">
      <c r="A68" s="28" t="s">
        <v>75</v>
      </c>
      <c r="B68" s="29" t="s">
        <v>76</v>
      </c>
      <c r="C68" s="26" t="s">
        <v>12</v>
      </c>
      <c r="D68" s="44">
        <f>D67-D73</f>
        <v>841.65599999997653</v>
      </c>
      <c r="E68" s="27"/>
    </row>
    <row r="69" spans="1:5" ht="13" thickBot="1" x14ac:dyDescent="0.3">
      <c r="A69" s="28" t="s">
        <v>77</v>
      </c>
      <c r="B69" s="29" t="s">
        <v>78</v>
      </c>
      <c r="C69" s="26" t="s">
        <v>12</v>
      </c>
      <c r="D69" s="35"/>
      <c r="E69" s="27"/>
    </row>
    <row r="70" spans="1:5" ht="13" thickBot="1" x14ac:dyDescent="0.3">
      <c r="A70" s="28" t="s">
        <v>79</v>
      </c>
      <c r="B70" s="29" t="s">
        <v>80</v>
      </c>
      <c r="C70" s="26" t="s">
        <v>12</v>
      </c>
      <c r="D70" s="35">
        <v>0</v>
      </c>
      <c r="E70" s="27"/>
    </row>
    <row r="71" spans="1:5" ht="13" thickBot="1" x14ac:dyDescent="0.3">
      <c r="A71" s="28" t="s">
        <v>81</v>
      </c>
      <c r="B71" s="29" t="s">
        <v>82</v>
      </c>
      <c r="C71" s="26" t="s">
        <v>12</v>
      </c>
      <c r="D71" s="35">
        <v>0</v>
      </c>
      <c r="E71" s="27"/>
    </row>
    <row r="72" spans="1:5" ht="35" thickBot="1" x14ac:dyDescent="0.3">
      <c r="A72" s="36" t="s">
        <v>83</v>
      </c>
      <c r="B72" s="31" t="s">
        <v>84</v>
      </c>
      <c r="C72" s="30" t="s">
        <v>12</v>
      </c>
      <c r="D72" s="35">
        <v>0</v>
      </c>
      <c r="E72" s="27"/>
    </row>
    <row r="73" spans="1:5" ht="13" thickBot="1" x14ac:dyDescent="0.3">
      <c r="A73" s="28" t="s">
        <v>85</v>
      </c>
      <c r="B73" s="29" t="s">
        <v>86</v>
      </c>
      <c r="C73" s="26" t="s">
        <v>12</v>
      </c>
      <c r="D73" s="37">
        <f>D67*0.2</f>
        <v>210.41399999999413</v>
      </c>
      <c r="E73" s="27"/>
    </row>
    <row r="74" spans="1:5" ht="14.5" thickBot="1" x14ac:dyDescent="0.35">
      <c r="A74" s="20" t="s">
        <v>130</v>
      </c>
      <c r="B74" s="21" t="s">
        <v>131</v>
      </c>
      <c r="C74" s="24" t="s">
        <v>132</v>
      </c>
      <c r="D74" s="25">
        <f>106081.093-11190.691-2797.115</f>
        <v>92093.286999999982</v>
      </c>
      <c r="E74" s="27"/>
    </row>
    <row r="75" spans="1:5" ht="13" thickBot="1" x14ac:dyDescent="0.3">
      <c r="A75" s="49" t="s">
        <v>87</v>
      </c>
      <c r="B75" s="50"/>
      <c r="C75" s="50"/>
      <c r="D75" s="51"/>
      <c r="E75" s="27"/>
    </row>
    <row r="76" spans="1:5" ht="13" thickBot="1" x14ac:dyDescent="0.3">
      <c r="A76" s="28" t="s">
        <v>10</v>
      </c>
      <c r="B76" s="29" t="s">
        <v>88</v>
      </c>
      <c r="C76" s="28" t="s">
        <v>89</v>
      </c>
      <c r="D76" s="52">
        <v>82</v>
      </c>
      <c r="E76" s="27"/>
    </row>
    <row r="77" spans="1:5" ht="13" thickBot="1" x14ac:dyDescent="0.3">
      <c r="A77" s="28" t="s">
        <v>90</v>
      </c>
      <c r="B77" s="29" t="s">
        <v>91</v>
      </c>
      <c r="C77" s="28" t="s">
        <v>92</v>
      </c>
      <c r="D77" s="52">
        <v>206.4</v>
      </c>
      <c r="E77" s="27"/>
    </row>
    <row r="78" spans="1:5" ht="13" thickBot="1" x14ac:dyDescent="0.3">
      <c r="A78" s="28" t="s">
        <v>93</v>
      </c>
      <c r="B78" s="29" t="s">
        <v>94</v>
      </c>
      <c r="C78" s="28" t="s">
        <v>95</v>
      </c>
      <c r="D78" s="52">
        <v>14</v>
      </c>
      <c r="E78" s="27"/>
    </row>
    <row r="79" spans="1:5" ht="13" thickBot="1" x14ac:dyDescent="0.3">
      <c r="A79" s="28" t="s">
        <v>74</v>
      </c>
      <c r="B79" s="29" t="s">
        <v>96</v>
      </c>
      <c r="C79" s="28" t="s">
        <v>97</v>
      </c>
      <c r="D79" s="52">
        <v>69</v>
      </c>
      <c r="E79" s="27"/>
    </row>
    <row r="80" spans="1:5" x14ac:dyDescent="0.25">
      <c r="A80" s="27"/>
      <c r="B80" s="27"/>
      <c r="C80" s="27"/>
      <c r="D80" s="27"/>
      <c r="E80" s="27"/>
    </row>
    <row r="81" spans="1:5" x14ac:dyDescent="0.25">
      <c r="A81" s="10"/>
      <c r="B81" s="9"/>
      <c r="C81" s="9"/>
      <c r="D81" s="43"/>
      <c r="E81" s="9"/>
    </row>
    <row r="82" spans="1:5" x14ac:dyDescent="0.25">
      <c r="A82" s="9"/>
      <c r="B82" s="9"/>
      <c r="C82" s="9"/>
      <c r="D82" s="43"/>
      <c r="E82" s="9"/>
    </row>
    <row r="83" spans="1:5" x14ac:dyDescent="0.25">
      <c r="A83" s="1"/>
    </row>
    <row r="84" spans="1:5" x14ac:dyDescent="0.25">
      <c r="A84" s="1"/>
    </row>
  </sheetData>
  <mergeCells count="2">
    <mergeCell ref="A14:B14"/>
    <mergeCell ref="A75:D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Фролова</cp:lastModifiedBy>
  <dcterms:created xsi:type="dcterms:W3CDTF">2019-02-02T09:57:40Z</dcterms:created>
  <dcterms:modified xsi:type="dcterms:W3CDTF">2024-05-03T06:44:37Z</dcterms:modified>
</cp:coreProperties>
</file>